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95" windowWidth="14355" windowHeight="7365"/>
  </bookViews>
  <sheets>
    <sheet name="Planilha Orçamentaria" sheetId="1" r:id="rId1"/>
  </sheets>
  <calcPr calcId="145621"/>
</workbook>
</file>

<file path=xl/calcChain.xml><?xml version="1.0" encoding="utf-8"?>
<calcChain xmlns="http://schemas.openxmlformats.org/spreadsheetml/2006/main">
  <c r="D84" i="1"/>
  <c r="G84"/>
  <c r="I84"/>
  <c r="I59"/>
  <c r="I5"/>
  <c r="H153"/>
  <c r="G5" l="1"/>
  <c r="H160" l="1"/>
  <c r="H159"/>
  <c r="H157"/>
  <c r="G160"/>
  <c r="G159"/>
  <c r="G158"/>
  <c r="G157"/>
  <c r="I146"/>
  <c r="G145"/>
  <c r="I145"/>
  <c r="I142"/>
  <c r="G131"/>
  <c r="D130"/>
  <c r="I121"/>
  <c r="I120"/>
  <c r="I117"/>
  <c r="I112"/>
  <c r="G120"/>
  <c r="G116"/>
  <c r="D120"/>
  <c r="D107"/>
  <c r="B120"/>
  <c r="I67"/>
  <c r="G88"/>
  <c r="G67"/>
  <c r="D67"/>
  <c r="G59"/>
  <c r="E120" l="1"/>
  <c r="H119"/>
  <c r="G119"/>
  <c r="D119"/>
  <c r="I119" s="1"/>
  <c r="H118"/>
  <c r="G118"/>
  <c r="D118"/>
  <c r="H117"/>
  <c r="G117"/>
  <c r="D117"/>
  <c r="H116"/>
  <c r="D116"/>
  <c r="H115"/>
  <c r="G115"/>
  <c r="D115"/>
  <c r="I115" s="1"/>
  <c r="H114"/>
  <c r="G114"/>
  <c r="D114"/>
  <c r="H113"/>
  <c r="G113"/>
  <c r="D113"/>
  <c r="H112"/>
  <c r="G112"/>
  <c r="D112"/>
  <c r="H111"/>
  <c r="G111"/>
  <c r="D111"/>
  <c r="I111" s="1"/>
  <c r="H110"/>
  <c r="G110"/>
  <c r="D110"/>
  <c r="H109"/>
  <c r="G109"/>
  <c r="D109"/>
  <c r="H108"/>
  <c r="G108"/>
  <c r="D108"/>
  <c r="H107"/>
  <c r="G107"/>
  <c r="I107"/>
  <c r="H106"/>
  <c r="G106"/>
  <c r="D106"/>
  <c r="H105"/>
  <c r="G105"/>
  <c r="D105"/>
  <c r="H104"/>
  <c r="G104"/>
  <c r="D104"/>
  <c r="H103"/>
  <c r="G103"/>
  <c r="D103"/>
  <c r="I103" s="1"/>
  <c r="H102"/>
  <c r="G102"/>
  <c r="D102"/>
  <c r="H101"/>
  <c r="G101"/>
  <c r="D101"/>
  <c r="H100"/>
  <c r="G100"/>
  <c r="D100"/>
  <c r="H99"/>
  <c r="G99"/>
  <c r="D99"/>
  <c r="I101" l="1"/>
  <c r="I105"/>
  <c r="I109"/>
  <c r="I113"/>
  <c r="H120"/>
  <c r="I102"/>
  <c r="I106"/>
  <c r="I110"/>
  <c r="I114"/>
  <c r="I118"/>
  <c r="I100"/>
  <c r="I104"/>
  <c r="I108"/>
  <c r="I116"/>
  <c r="I99"/>
  <c r="F153"/>
  <c r="H125" l="1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24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67"/>
  <c r="E145"/>
  <c r="B145"/>
  <c r="G68"/>
  <c r="D69"/>
  <c r="E88"/>
  <c r="B88"/>
  <c r="H145" l="1"/>
  <c r="H88"/>
  <c r="G144" l="1"/>
  <c r="D144"/>
  <c r="G143"/>
  <c r="D143"/>
  <c r="G142"/>
  <c r="D142"/>
  <c r="G141"/>
  <c r="D141"/>
  <c r="G140"/>
  <c r="D140"/>
  <c r="G139"/>
  <c r="D139"/>
  <c r="G138"/>
  <c r="D138"/>
  <c r="G137"/>
  <c r="D137"/>
  <c r="G136"/>
  <c r="D136"/>
  <c r="G135"/>
  <c r="D135"/>
  <c r="G134"/>
  <c r="D134"/>
  <c r="G133"/>
  <c r="D133"/>
  <c r="G132"/>
  <c r="D132"/>
  <c r="D131"/>
  <c r="G130"/>
  <c r="G129"/>
  <c r="D129"/>
  <c r="G128"/>
  <c r="D128"/>
  <c r="G127"/>
  <c r="D127"/>
  <c r="G126"/>
  <c r="D126"/>
  <c r="G125"/>
  <c r="D125"/>
  <c r="G124"/>
  <c r="D124"/>
  <c r="G87"/>
  <c r="G86"/>
  <c r="G85"/>
  <c r="G83"/>
  <c r="G82"/>
  <c r="G81"/>
  <c r="G80"/>
  <c r="G79"/>
  <c r="G78"/>
  <c r="G77"/>
  <c r="G76"/>
  <c r="G75"/>
  <c r="G74"/>
  <c r="G73"/>
  <c r="G72"/>
  <c r="G71"/>
  <c r="G70"/>
  <c r="G69"/>
  <c r="I69" s="1"/>
  <c r="D68"/>
  <c r="I68" s="1"/>
  <c r="D70"/>
  <c r="D71"/>
  <c r="D72"/>
  <c r="I72" s="1"/>
  <c r="D73"/>
  <c r="D74"/>
  <c r="I74" s="1"/>
  <c r="D75"/>
  <c r="D76"/>
  <c r="D77"/>
  <c r="D78"/>
  <c r="I78" s="1"/>
  <c r="D79"/>
  <c r="D80"/>
  <c r="I80" s="1"/>
  <c r="D81"/>
  <c r="D88" s="1"/>
  <c r="D82"/>
  <c r="I82" s="1"/>
  <c r="D83"/>
  <c r="D85"/>
  <c r="D86"/>
  <c r="I86" s="1"/>
  <c r="D87"/>
  <c r="I85" l="1"/>
  <c r="I81"/>
  <c r="I88" s="1"/>
  <c r="I89" s="1"/>
  <c r="H158" s="1"/>
  <c r="H161" s="1"/>
  <c r="A166" s="1"/>
  <c r="I77"/>
  <c r="I73"/>
  <c r="I126"/>
  <c r="I128"/>
  <c r="I130"/>
  <c r="I132"/>
  <c r="I134"/>
  <c r="I136"/>
  <c r="I138"/>
  <c r="I140"/>
  <c r="I144"/>
  <c r="I125"/>
  <c r="I127"/>
  <c r="I129"/>
  <c r="I131"/>
  <c r="I133"/>
  <c r="I135"/>
  <c r="I137"/>
  <c r="I139"/>
  <c r="I141"/>
  <c r="I143"/>
  <c r="I70"/>
  <c r="D145"/>
  <c r="I124"/>
  <c r="I76"/>
  <c r="I87"/>
  <c r="I83"/>
  <c r="I79"/>
  <c r="I75"/>
  <c r="I71"/>
</calcChain>
</file>

<file path=xl/sharedStrings.xml><?xml version="1.0" encoding="utf-8"?>
<sst xmlns="http://schemas.openxmlformats.org/spreadsheetml/2006/main" count="164" uniqueCount="78">
  <si>
    <t>% sobre o valor total recebido</t>
  </si>
  <si>
    <t>PRECIFICAÇÃO DO SERVIÇO</t>
  </si>
  <si>
    <t>Valor global da demanda estimada</t>
  </si>
  <si>
    <t>Total</t>
  </si>
  <si>
    <t>II - Araçatuba</t>
  </si>
  <si>
    <t>III - Araraquara</t>
  </si>
  <si>
    <t>IV - Baixada Santista</t>
  </si>
  <si>
    <t>V - Barretos</t>
  </si>
  <si>
    <t>VI - Bauru</t>
  </si>
  <si>
    <t>VII - Campinas</t>
  </si>
  <si>
    <t>VIII - Franca</t>
  </si>
  <si>
    <t>IX - Marília</t>
  </si>
  <si>
    <t>X - Piracicaba</t>
  </si>
  <si>
    <t>XI - Presidente Prudente</t>
  </si>
  <si>
    <t>XII - Registro</t>
  </si>
  <si>
    <t>XIII - Ribeirão Preto</t>
  </si>
  <si>
    <t>XIV - São João da Boa Vista</t>
  </si>
  <si>
    <t>XV - São José do Rio Preto</t>
  </si>
  <si>
    <t>XVI - Sorocaba</t>
  </si>
  <si>
    <t>XVII - Taubaté</t>
  </si>
  <si>
    <t>Valor Total (R$)</t>
  </si>
  <si>
    <t>ADV (%)</t>
  </si>
  <si>
    <t>―</t>
  </si>
  <si>
    <t>I - Grande São Paulo / Alto do Tietê</t>
  </si>
  <si>
    <t>I - Grande São Paulo / Grande ABC</t>
  </si>
  <si>
    <t>I - Grande São Paulo / Bandeirantes e Mananciais</t>
  </si>
  <si>
    <t>I - Grande São Paulo / Franco da Rocha</t>
  </si>
  <si>
    <t>I - Grande São Paulo / São Paulo</t>
  </si>
  <si>
    <t>Departamento Regional de Saúde / Região de Saúde</t>
  </si>
  <si>
    <t>Peso (kg)</t>
  </si>
  <si>
    <t>Valor unit./Kg</t>
  </si>
  <si>
    <t>Valor dos itens</t>
  </si>
  <si>
    <t>Precificação dos Serviços</t>
  </si>
  <si>
    <t>Especificação do item de serviço</t>
  </si>
  <si>
    <t>Nomenclatura</t>
  </si>
  <si>
    <t>Valor total recebido</t>
  </si>
  <si>
    <t>PRECIFICAÇÃO DOS SERVIÇOS</t>
  </si>
  <si>
    <t>(*)Demanda global estimada, conforme descrito no item 3.3 da Especificação Técnica</t>
  </si>
  <si>
    <t>Valor unitário /Fatura</t>
  </si>
  <si>
    <t>Valor Total (R$) para 15 meses</t>
  </si>
  <si>
    <t>FRETE PESO CLIMATIZADO (estimativa para 15 meses)</t>
  </si>
  <si>
    <t>FRETE PESO REFRIGERADO (estimativa para 15 meses)</t>
  </si>
  <si>
    <t>FRETE PESO TOTAL/ 15 meses</t>
  </si>
  <si>
    <t>FRETE VALOR CLIMATIZADO (estimativa para 15 meses)</t>
  </si>
  <si>
    <t>FRETE VALOR REFRIGERADO (estimativa para 15 meses)</t>
  </si>
  <si>
    <t>FRETE VALOR TOTAL/ 15 meses</t>
  </si>
  <si>
    <t>FATURAS DE CLIMATIZADOS (estimativa - 15 meses)</t>
  </si>
  <si>
    <t>FATURAS DE REFRIGERADOS (estimativa - 15 meses)</t>
  </si>
  <si>
    <t>FATURA TOTAL/ 15 meses</t>
  </si>
  <si>
    <t>Valor Total (R$) / 15 meses</t>
  </si>
  <si>
    <t>Valor total recebido (R$ / 15 meses)</t>
  </si>
  <si>
    <t>Valor médio mensal estimado para armazenamento</t>
  </si>
  <si>
    <t>Volume operacional (*)</t>
  </si>
  <si>
    <t>% sobre o valor médio mensal estimado para armazenamento</t>
  </si>
  <si>
    <t>Preço fixo de disponibilidade de infraestrutura de armazenagem e seguro</t>
  </si>
  <si>
    <t>PD</t>
  </si>
  <si>
    <t>PS1</t>
  </si>
  <si>
    <t>PS2</t>
  </si>
  <si>
    <t>PS3</t>
  </si>
  <si>
    <t>PS4</t>
  </si>
  <si>
    <t>VALOR TOTAL DO CONTRATO (R$) = PD + PS</t>
  </si>
  <si>
    <t>Serviços de armazenagem, contemplando os processos de recebimento, conferência, armazenamento, controle físico–financeiro, fracionamento, separação, expedição, bem como todos os ativos e insumos necessários à prestação dos serviços</t>
  </si>
  <si>
    <t>Serviços de armazenagem, contemplando os processos de recebimento, conferência, armazenamento, controle físico–financeiro, fracionamento, separação, expedição, bem como todos os ativos e insumos necessários à prestação do serviço</t>
  </si>
  <si>
    <t>Peso total transportado</t>
  </si>
  <si>
    <t>Valor total transportado</t>
  </si>
  <si>
    <t>Número total de faturas entregues</t>
  </si>
  <si>
    <t>Serviços de transporte, contemplando os processos de entrega e logística reversa, incluindo todos os ativos e insumos necessários à prestação dos serviços, bem como pedágios e outras taxas de transporte.</t>
  </si>
  <si>
    <t>Nº faturas entregues</t>
  </si>
  <si>
    <t xml:space="preserve">Disponibilidade de infraestrutura e seguro de armazenagem </t>
  </si>
  <si>
    <t>a) Regime de empreitada por PREÇO GLOBAL</t>
  </si>
  <si>
    <t>b) Regime de empreitada por PREÇO UNITÁRIO</t>
  </si>
  <si>
    <t>Valor Total / 15 Meses (R$)</t>
  </si>
  <si>
    <t>Volume operacional estimado para 15 meses(*)</t>
  </si>
  <si>
    <t>Volume operacional estimado/mensal (*)</t>
  </si>
  <si>
    <t>ATENÇÃO: Todos os itens da proposta de preço deverão ser cotados. Nenhum item poderá ser apresentado com valor unitário zerado ou em branco.</t>
  </si>
  <si>
    <t>Valor global da demanda estimada / mês</t>
  </si>
  <si>
    <t>VALOR TOTAL DA PROPOSTA (A+B)</t>
  </si>
  <si>
    <t xml:space="preserve">PREÇO FIXO DE DISPONIBILIDADE DE INFRAESTRUTURA E SEGURO DE ARMAZENAGEM 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</si>
</sst>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6"/>
      <color rgb="FF000000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4" fillId="7" borderId="1" xfId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44" fontId="4" fillId="0" borderId="1" xfId="1" applyFont="1" applyBorder="1" applyProtection="1"/>
    <xf numFmtId="0" fontId="2" fillId="8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4" fillId="7" borderId="5" xfId="1" applyFont="1" applyFill="1" applyBorder="1" applyProtection="1">
      <protection locked="0"/>
    </xf>
    <xf numFmtId="164" fontId="4" fillId="7" borderId="3" xfId="2" applyNumberFormat="1" applyFont="1" applyFill="1" applyBorder="1" applyAlignment="1">
      <alignment vertical="center"/>
    </xf>
    <xf numFmtId="44" fontId="4" fillId="0" borderId="3" xfId="1" applyFont="1" applyBorder="1" applyAlignment="1">
      <alignment vertical="center"/>
    </xf>
    <xf numFmtId="44" fontId="5" fillId="8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9" fontId="4" fillId="7" borderId="5" xfId="2" applyFont="1" applyFill="1" applyBorder="1" applyProtection="1">
      <protection locked="0"/>
    </xf>
    <xf numFmtId="0" fontId="5" fillId="8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0" fontId="12" fillId="0" borderId="0" xfId="0" applyFont="1"/>
    <xf numFmtId="3" fontId="1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 applyFill="1"/>
    <xf numFmtId="0" fontId="5" fillId="8" borderId="3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right" vertical="center"/>
    </xf>
    <xf numFmtId="44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15" fillId="0" borderId="0" xfId="0" applyFont="1"/>
    <xf numFmtId="44" fontId="4" fillId="8" borderId="3" xfId="0" applyNumberFormat="1" applyFont="1" applyFill="1" applyBorder="1" applyAlignment="1">
      <alignment horizontal="center" vertical="center"/>
    </xf>
    <xf numFmtId="44" fontId="4" fillId="8" borderId="5" xfId="0" applyNumberFormat="1" applyFont="1" applyFill="1" applyBorder="1" applyAlignment="1">
      <alignment horizontal="center" vertical="center"/>
    </xf>
    <xf numFmtId="44" fontId="5" fillId="8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8" fontId="11" fillId="0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11" fillId="8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8" fontId="3" fillId="0" borderId="3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9" borderId="1" xfId="0" applyFont="1" applyFill="1" applyBorder="1" applyAlignment="1">
      <alignment horizontal="center"/>
    </xf>
    <xf numFmtId="44" fontId="4" fillId="9" borderId="7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1"/>
  <sheetViews>
    <sheetView tabSelected="1" view="pageLayout" topLeftCell="A143" zoomScaleNormal="100" workbookViewId="0">
      <selection activeCell="E96" sqref="E96"/>
    </sheetView>
  </sheetViews>
  <sheetFormatPr defaultRowHeight="9"/>
  <cols>
    <col min="1" max="1" width="32.7109375" style="1" customWidth="1"/>
    <col min="2" max="2" width="16.85546875" style="1" bestFit="1" customWidth="1"/>
    <col min="3" max="3" width="10.7109375" style="1" customWidth="1"/>
    <col min="4" max="4" width="12.28515625" style="1" customWidth="1"/>
    <col min="5" max="5" width="16.85546875" style="1" bestFit="1" customWidth="1"/>
    <col min="6" max="6" width="11.42578125" style="1" customWidth="1"/>
    <col min="7" max="7" width="16.140625" style="1" bestFit="1" customWidth="1"/>
    <col min="8" max="8" width="17.140625" style="1" customWidth="1"/>
    <col min="9" max="9" width="8.42578125" style="3" customWidth="1"/>
    <col min="10" max="10" width="13.7109375" style="1" bestFit="1" customWidth="1"/>
    <col min="11" max="11" width="12.7109375" style="1" bestFit="1" customWidth="1"/>
    <col min="12" max="16384" width="9.140625" style="1"/>
  </cols>
  <sheetData>
    <row r="1" spans="1:9" ht="15.75">
      <c r="A1" s="46" t="s">
        <v>69</v>
      </c>
    </row>
    <row r="3" spans="1:9">
      <c r="A3" s="66" t="s">
        <v>68</v>
      </c>
      <c r="B3" s="66"/>
      <c r="C3" s="66"/>
      <c r="D3" s="66"/>
      <c r="E3" s="66"/>
      <c r="F3" s="66"/>
      <c r="G3" s="66"/>
      <c r="H3" s="66"/>
      <c r="I3" s="66"/>
    </row>
    <row r="4" spans="1:9" ht="45">
      <c r="A4" s="67" t="s">
        <v>52</v>
      </c>
      <c r="B4" s="68"/>
      <c r="C4" s="69"/>
      <c r="D4" s="77" t="s">
        <v>1</v>
      </c>
      <c r="E4" s="78"/>
      <c r="F4" s="79"/>
      <c r="G4" s="6" t="s">
        <v>75</v>
      </c>
      <c r="H4" s="12" t="s">
        <v>54</v>
      </c>
      <c r="I4" s="12" t="s">
        <v>39</v>
      </c>
    </row>
    <row r="5" spans="1:9" ht="31.5" customHeight="1">
      <c r="A5" s="2" t="s">
        <v>51</v>
      </c>
      <c r="B5" s="83">
        <v>658344563.25</v>
      </c>
      <c r="C5" s="71"/>
      <c r="D5" s="84" t="s">
        <v>53</v>
      </c>
      <c r="E5" s="84"/>
      <c r="F5" s="15"/>
      <c r="G5" s="16">
        <f>B5*F5</f>
        <v>0</v>
      </c>
      <c r="H5" s="33" t="s">
        <v>55</v>
      </c>
      <c r="I5" s="17">
        <f>G5*15</f>
        <v>0</v>
      </c>
    </row>
    <row r="6" spans="1:9">
      <c r="A6" s="82" t="s">
        <v>37</v>
      </c>
      <c r="B6" s="82"/>
      <c r="C6" s="82"/>
      <c r="D6" s="82"/>
      <c r="E6" s="82"/>
      <c r="F6" s="82"/>
      <c r="G6" s="82"/>
      <c r="H6" s="82"/>
      <c r="I6" s="82"/>
    </row>
    <row r="18" spans="1:9">
      <c r="I18" s="1"/>
    </row>
    <row r="19" spans="1:9">
      <c r="I19" s="1"/>
    </row>
    <row r="20" spans="1:9">
      <c r="I20" s="1"/>
    </row>
    <row r="21" spans="1:9">
      <c r="I21" s="1"/>
    </row>
    <row r="22" spans="1:9">
      <c r="A22" s="75"/>
      <c r="B22" s="75"/>
      <c r="C22" s="75"/>
      <c r="D22" s="75"/>
      <c r="E22" s="75"/>
      <c r="F22" s="75"/>
      <c r="G22" s="75"/>
      <c r="H22" s="75"/>
      <c r="I22" s="75"/>
    </row>
    <row r="23" spans="1:9">
      <c r="A23" s="13"/>
      <c r="B23" s="13"/>
      <c r="C23" s="13"/>
    </row>
    <row r="24" spans="1:9">
      <c r="A24" s="13"/>
      <c r="B24" s="13"/>
      <c r="C24" s="13"/>
    </row>
    <row r="25" spans="1:9">
      <c r="A25" s="13"/>
      <c r="B25" s="13"/>
      <c r="C25" s="13"/>
    </row>
    <row r="26" spans="1:9">
      <c r="A26" s="13"/>
      <c r="B26" s="13"/>
      <c r="C26" s="13"/>
    </row>
    <row r="27" spans="1:9">
      <c r="A27" s="13"/>
      <c r="B27" s="13"/>
      <c r="C27" s="13"/>
      <c r="D27" s="13"/>
      <c r="E27" s="13"/>
      <c r="F27" s="13"/>
      <c r="G27" s="13"/>
      <c r="H27" s="13"/>
      <c r="I27" s="13"/>
    </row>
    <row r="28" spans="1:9">
      <c r="A28" s="13"/>
      <c r="B28" s="13"/>
      <c r="C28" s="13"/>
      <c r="D28" s="31"/>
      <c r="E28" s="13"/>
      <c r="F28" s="13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  <row r="30" spans="1:9">
      <c r="A30" s="13"/>
      <c r="B30" s="13"/>
      <c r="C30" s="13"/>
      <c r="D30" s="13"/>
      <c r="E30" s="13"/>
      <c r="F30" s="13"/>
      <c r="G30" s="13"/>
      <c r="H30" s="13"/>
      <c r="I30" s="13"/>
    </row>
    <row r="31" spans="1:9">
      <c r="A31" s="13"/>
      <c r="B31" s="13"/>
      <c r="C31" s="13"/>
      <c r="D31" s="13"/>
      <c r="E31" s="13"/>
      <c r="F31" s="13"/>
      <c r="G31" s="13"/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  <c r="I32" s="13"/>
    </row>
    <row r="33" spans="1:9">
      <c r="A33" s="13"/>
      <c r="B33" s="13"/>
      <c r="C33" s="13"/>
      <c r="D33" s="13"/>
      <c r="E33" s="13"/>
      <c r="F33" s="13"/>
      <c r="G33" s="13"/>
      <c r="H33" s="13"/>
      <c r="I33" s="13"/>
    </row>
    <row r="34" spans="1:9">
      <c r="A34" s="13"/>
      <c r="B34" s="13"/>
      <c r="C34" s="13"/>
      <c r="D34" s="13"/>
      <c r="E34" s="13"/>
      <c r="F34" s="13"/>
      <c r="G34" s="13"/>
      <c r="H34" s="13"/>
      <c r="I34" s="13"/>
    </row>
    <row r="35" spans="1:9">
      <c r="A35" s="13"/>
      <c r="B35" s="13"/>
      <c r="C35" s="13"/>
      <c r="D35" s="13"/>
      <c r="E35" s="13"/>
      <c r="F35" s="13"/>
      <c r="G35" s="13"/>
      <c r="H35" s="13"/>
      <c r="I35" s="13"/>
    </row>
    <row r="36" spans="1:9">
      <c r="A36" s="13"/>
      <c r="B36" s="13"/>
      <c r="C36" s="13"/>
      <c r="D36" s="13"/>
      <c r="E36" s="13"/>
      <c r="F36" s="13"/>
      <c r="G36" s="13"/>
      <c r="H36" s="13"/>
      <c r="I36" s="13"/>
    </row>
    <row r="37" spans="1:9">
      <c r="A37" s="13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I47" s="1"/>
    </row>
    <row r="48" spans="1:9">
      <c r="I48" s="1"/>
    </row>
    <row r="49" spans="1:11">
      <c r="I49" s="1"/>
    </row>
    <row r="50" spans="1:11">
      <c r="I50" s="1"/>
    </row>
    <row r="51" spans="1:11" ht="30" customHeight="1">
      <c r="A51" s="46" t="s">
        <v>70</v>
      </c>
      <c r="I51" s="1"/>
      <c r="J51" s="37"/>
      <c r="K51" s="38"/>
    </row>
    <row r="52" spans="1:11">
      <c r="I52" s="1"/>
      <c r="J52" s="37"/>
      <c r="K52" s="38"/>
    </row>
    <row r="53" spans="1:11">
      <c r="I53" s="1"/>
      <c r="J53" s="37"/>
      <c r="K53" s="38"/>
    </row>
    <row r="54" spans="1:11">
      <c r="I54" s="1"/>
      <c r="J54" s="37"/>
      <c r="K54" s="38"/>
    </row>
    <row r="55" spans="1:11">
      <c r="I55" s="1"/>
      <c r="J55" s="37"/>
      <c r="K55" s="38"/>
    </row>
    <row r="56" spans="1:11">
      <c r="I56" s="1"/>
      <c r="J56" s="37"/>
      <c r="K56" s="38"/>
    </row>
    <row r="57" spans="1:11" ht="17.25" customHeight="1">
      <c r="A57" s="66" t="s">
        <v>61</v>
      </c>
      <c r="B57" s="66"/>
      <c r="C57" s="66"/>
      <c r="D57" s="66"/>
      <c r="E57" s="66"/>
      <c r="F57" s="66"/>
      <c r="G57" s="66"/>
      <c r="H57" s="66"/>
      <c r="I57" s="66"/>
      <c r="J57" s="37"/>
      <c r="K57" s="38"/>
    </row>
    <row r="58" spans="1:11" ht="36">
      <c r="A58" s="67" t="s">
        <v>72</v>
      </c>
      <c r="B58" s="68"/>
      <c r="C58" s="69"/>
      <c r="D58" s="77" t="s">
        <v>1</v>
      </c>
      <c r="E58" s="78"/>
      <c r="F58" s="79"/>
      <c r="G58" s="6" t="s">
        <v>2</v>
      </c>
      <c r="H58" s="12" t="s">
        <v>32</v>
      </c>
      <c r="I58" s="12" t="s">
        <v>39</v>
      </c>
      <c r="J58" s="37"/>
      <c r="K58" s="38"/>
    </row>
    <row r="59" spans="1:11" ht="9" customHeight="1">
      <c r="A59" s="2" t="s">
        <v>50</v>
      </c>
      <c r="B59" s="70">
        <v>3125000000</v>
      </c>
      <c r="C59" s="71"/>
      <c r="D59" s="80" t="s">
        <v>0</v>
      </c>
      <c r="E59" s="81"/>
      <c r="F59" s="15"/>
      <c r="G59" s="16">
        <f>B59*F59</f>
        <v>0</v>
      </c>
      <c r="H59" s="33" t="s">
        <v>56</v>
      </c>
      <c r="I59" s="17">
        <f>G59</f>
        <v>0</v>
      </c>
      <c r="J59" s="37"/>
      <c r="K59" s="38"/>
    </row>
    <row r="60" spans="1:11" ht="9" customHeight="1">
      <c r="A60" s="82" t="s">
        <v>37</v>
      </c>
      <c r="B60" s="82"/>
      <c r="C60" s="82"/>
      <c r="D60" s="82"/>
      <c r="E60" s="82"/>
      <c r="F60" s="82"/>
      <c r="G60" s="82"/>
      <c r="H60" s="82"/>
      <c r="I60" s="82"/>
      <c r="J60" s="37"/>
      <c r="K60" s="38"/>
    </row>
    <row r="61" spans="1:11">
      <c r="I61" s="1"/>
      <c r="J61" s="37"/>
      <c r="K61" s="38"/>
    </row>
    <row r="62" spans="1:11">
      <c r="I62" s="1"/>
      <c r="J62" s="37"/>
      <c r="K62" s="38"/>
    </row>
    <row r="63" spans="1:11">
      <c r="I63" s="1"/>
      <c r="J63" s="37"/>
      <c r="K63" s="38"/>
    </row>
    <row r="64" spans="1:11" ht="19.5" customHeight="1">
      <c r="A64" s="58" t="s">
        <v>66</v>
      </c>
      <c r="B64" s="59"/>
      <c r="C64" s="59"/>
      <c r="D64" s="59"/>
      <c r="E64" s="59"/>
      <c r="F64" s="59"/>
      <c r="G64" s="59"/>
      <c r="H64" s="59"/>
      <c r="I64" s="60"/>
      <c r="J64" s="37"/>
      <c r="K64" s="38"/>
    </row>
    <row r="65" spans="1:11" ht="33" customHeight="1">
      <c r="A65" s="64" t="s">
        <v>28</v>
      </c>
      <c r="B65" s="61" t="s">
        <v>40</v>
      </c>
      <c r="C65" s="62"/>
      <c r="D65" s="63"/>
      <c r="E65" s="61" t="s">
        <v>41</v>
      </c>
      <c r="F65" s="62"/>
      <c r="G65" s="63"/>
      <c r="H65" s="61" t="s">
        <v>42</v>
      </c>
      <c r="I65" s="63"/>
      <c r="J65" s="37"/>
      <c r="K65" s="38"/>
    </row>
    <row r="66" spans="1:11" ht="27">
      <c r="A66" s="65"/>
      <c r="B66" s="7" t="s">
        <v>29</v>
      </c>
      <c r="C66" s="10" t="s">
        <v>30</v>
      </c>
      <c r="D66" s="7" t="s">
        <v>20</v>
      </c>
      <c r="E66" s="7" t="s">
        <v>29</v>
      </c>
      <c r="F66" s="10" t="s">
        <v>30</v>
      </c>
      <c r="G66" s="7" t="s">
        <v>20</v>
      </c>
      <c r="H66" s="7" t="s">
        <v>29</v>
      </c>
      <c r="I66" s="7" t="s">
        <v>20</v>
      </c>
      <c r="J66" s="37"/>
      <c r="K66" s="38"/>
    </row>
    <row r="67" spans="1:11">
      <c r="A67" s="4" t="s">
        <v>23</v>
      </c>
      <c r="B67" s="5">
        <v>31985</v>
      </c>
      <c r="C67" s="9"/>
      <c r="D67" s="11">
        <f>B67*C67</f>
        <v>0</v>
      </c>
      <c r="E67" s="5">
        <v>8946</v>
      </c>
      <c r="F67" s="9"/>
      <c r="G67" s="11">
        <f>E67*F67</f>
        <v>0</v>
      </c>
      <c r="H67" s="5">
        <f>B67+E67</f>
        <v>40931</v>
      </c>
      <c r="I67" s="11">
        <f>D67+G67</f>
        <v>0</v>
      </c>
      <c r="J67" s="37"/>
      <c r="K67" s="38"/>
    </row>
    <row r="68" spans="1:11">
      <c r="A68" s="4" t="s">
        <v>24</v>
      </c>
      <c r="B68" s="5">
        <v>61683</v>
      </c>
      <c r="C68" s="9"/>
      <c r="D68" s="11">
        <f t="shared" ref="D68:D87" si="0">B68*C68</f>
        <v>0</v>
      </c>
      <c r="E68" s="5">
        <v>29578</v>
      </c>
      <c r="F68" s="9"/>
      <c r="G68" s="11">
        <f>E68*F68</f>
        <v>0</v>
      </c>
      <c r="H68" s="5">
        <f t="shared" ref="H68:H87" si="1">B68+E68</f>
        <v>91261</v>
      </c>
      <c r="I68" s="11">
        <f t="shared" ref="I68:I87" si="2">D68+G68</f>
        <v>0</v>
      </c>
      <c r="J68" s="37"/>
      <c r="K68" s="38"/>
    </row>
    <row r="69" spans="1:11">
      <c r="A69" s="4" t="s">
        <v>25</v>
      </c>
      <c r="B69" s="5">
        <v>53865</v>
      </c>
      <c r="C69" s="9"/>
      <c r="D69" s="11">
        <f>B69*C69</f>
        <v>0</v>
      </c>
      <c r="E69" s="5">
        <v>10066</v>
      </c>
      <c r="F69" s="9"/>
      <c r="G69" s="11">
        <f t="shared" ref="G69:G87" si="3">E69*F69</f>
        <v>0</v>
      </c>
      <c r="H69" s="5">
        <f t="shared" si="1"/>
        <v>63931</v>
      </c>
      <c r="I69" s="11">
        <f t="shared" si="2"/>
        <v>0</v>
      </c>
      <c r="J69" s="37"/>
      <c r="K69" s="38"/>
    </row>
    <row r="70" spans="1:11">
      <c r="A70" s="4" t="s">
        <v>26</v>
      </c>
      <c r="B70" s="5">
        <v>16163</v>
      </c>
      <c r="C70" s="9"/>
      <c r="D70" s="11">
        <f t="shared" si="0"/>
        <v>0</v>
      </c>
      <c r="E70" s="5">
        <v>2420</v>
      </c>
      <c r="F70" s="9"/>
      <c r="G70" s="11">
        <f t="shared" si="3"/>
        <v>0</v>
      </c>
      <c r="H70" s="5">
        <f t="shared" si="1"/>
        <v>18583</v>
      </c>
      <c r="I70" s="11">
        <f t="shared" si="2"/>
        <v>0</v>
      </c>
      <c r="J70" s="37"/>
      <c r="K70" s="38"/>
    </row>
    <row r="71" spans="1:11">
      <c r="A71" s="4" t="s">
        <v>27</v>
      </c>
      <c r="B71" s="5">
        <v>263619</v>
      </c>
      <c r="C71" s="9"/>
      <c r="D71" s="11">
        <f t="shared" si="0"/>
        <v>0</v>
      </c>
      <c r="E71" s="5">
        <v>137591</v>
      </c>
      <c r="F71" s="9"/>
      <c r="G71" s="11">
        <f t="shared" si="3"/>
        <v>0</v>
      </c>
      <c r="H71" s="5">
        <f t="shared" si="1"/>
        <v>401210</v>
      </c>
      <c r="I71" s="11">
        <f t="shared" si="2"/>
        <v>0</v>
      </c>
      <c r="J71" s="37"/>
      <c r="K71" s="38"/>
    </row>
    <row r="72" spans="1:11">
      <c r="A72" s="4" t="s">
        <v>4</v>
      </c>
      <c r="B72" s="5">
        <v>31473</v>
      </c>
      <c r="C72" s="9"/>
      <c r="D72" s="11">
        <f t="shared" si="0"/>
        <v>0</v>
      </c>
      <c r="E72" s="5">
        <v>4276</v>
      </c>
      <c r="F72" s="9"/>
      <c r="G72" s="11">
        <f t="shared" si="3"/>
        <v>0</v>
      </c>
      <c r="H72" s="5">
        <f t="shared" si="1"/>
        <v>35749</v>
      </c>
      <c r="I72" s="11">
        <f t="shared" si="2"/>
        <v>0</v>
      </c>
      <c r="J72" s="39"/>
      <c r="K72" s="38"/>
    </row>
    <row r="73" spans="1:11">
      <c r="A73" s="4" t="s">
        <v>5</v>
      </c>
      <c r="B73" s="5">
        <v>29117</v>
      </c>
      <c r="C73" s="9"/>
      <c r="D73" s="11">
        <f t="shared" si="0"/>
        <v>0</v>
      </c>
      <c r="E73" s="5">
        <v>5585</v>
      </c>
      <c r="F73" s="9"/>
      <c r="G73" s="11">
        <f t="shared" si="3"/>
        <v>0</v>
      </c>
      <c r="H73" s="5">
        <f t="shared" si="1"/>
        <v>34702</v>
      </c>
      <c r="I73" s="11">
        <f t="shared" si="2"/>
        <v>0</v>
      </c>
      <c r="J73" s="39"/>
      <c r="K73" s="38"/>
    </row>
    <row r="74" spans="1:11">
      <c r="A74" s="4" t="s">
        <v>6</v>
      </c>
      <c r="B74" s="5">
        <v>36683</v>
      </c>
      <c r="C74" s="9"/>
      <c r="D74" s="11">
        <f t="shared" si="0"/>
        <v>0</v>
      </c>
      <c r="E74" s="5">
        <v>12909</v>
      </c>
      <c r="F74" s="9"/>
      <c r="G74" s="11">
        <f t="shared" si="3"/>
        <v>0</v>
      </c>
      <c r="H74" s="5">
        <f t="shared" si="1"/>
        <v>49592</v>
      </c>
      <c r="I74" s="11">
        <f t="shared" si="2"/>
        <v>0</v>
      </c>
      <c r="J74" s="39"/>
      <c r="K74" s="38"/>
    </row>
    <row r="75" spans="1:11">
      <c r="A75" s="4" t="s">
        <v>7</v>
      </c>
      <c r="B75" s="5">
        <v>28713</v>
      </c>
      <c r="C75" s="9"/>
      <c r="D75" s="11">
        <f t="shared" si="0"/>
        <v>0</v>
      </c>
      <c r="E75" s="5">
        <v>7392</v>
      </c>
      <c r="F75" s="9"/>
      <c r="G75" s="11">
        <f t="shared" si="3"/>
        <v>0</v>
      </c>
      <c r="H75" s="5">
        <f t="shared" si="1"/>
        <v>36105</v>
      </c>
      <c r="I75" s="11">
        <f t="shared" si="2"/>
        <v>0</v>
      </c>
      <c r="J75" s="39"/>
      <c r="K75" s="38"/>
    </row>
    <row r="76" spans="1:11" ht="9" customHeight="1">
      <c r="A76" s="4" t="s">
        <v>8</v>
      </c>
      <c r="B76" s="5">
        <v>76112</v>
      </c>
      <c r="C76" s="9"/>
      <c r="D76" s="11">
        <f t="shared" si="0"/>
        <v>0</v>
      </c>
      <c r="E76" s="5">
        <v>13950</v>
      </c>
      <c r="F76" s="9"/>
      <c r="G76" s="11">
        <f t="shared" si="3"/>
        <v>0</v>
      </c>
      <c r="H76" s="5">
        <f t="shared" si="1"/>
        <v>90062</v>
      </c>
      <c r="I76" s="11">
        <f t="shared" si="2"/>
        <v>0</v>
      </c>
      <c r="J76" s="39"/>
      <c r="K76" s="38"/>
    </row>
    <row r="77" spans="1:11" ht="9" customHeight="1">
      <c r="A77" s="4" t="s">
        <v>9</v>
      </c>
      <c r="B77" s="5">
        <v>119963</v>
      </c>
      <c r="C77" s="9"/>
      <c r="D77" s="11">
        <f t="shared" si="0"/>
        <v>0</v>
      </c>
      <c r="E77" s="5">
        <v>39039</v>
      </c>
      <c r="F77" s="9"/>
      <c r="G77" s="11">
        <f t="shared" si="3"/>
        <v>0</v>
      </c>
      <c r="H77" s="5">
        <f t="shared" si="1"/>
        <v>159002</v>
      </c>
      <c r="I77" s="11">
        <f t="shared" si="2"/>
        <v>0</v>
      </c>
      <c r="J77" s="39"/>
      <c r="K77" s="38"/>
    </row>
    <row r="78" spans="1:11">
      <c r="A78" s="4" t="s">
        <v>10</v>
      </c>
      <c r="B78" s="5">
        <v>20351</v>
      </c>
      <c r="C78" s="9"/>
      <c r="D78" s="11">
        <f t="shared" si="0"/>
        <v>0</v>
      </c>
      <c r="E78" s="5">
        <v>3784</v>
      </c>
      <c r="F78" s="9"/>
      <c r="G78" s="11">
        <f t="shared" si="3"/>
        <v>0</v>
      </c>
      <c r="H78" s="5">
        <f t="shared" si="1"/>
        <v>24135</v>
      </c>
      <c r="I78" s="11">
        <f t="shared" si="2"/>
        <v>0</v>
      </c>
      <c r="J78" s="39"/>
      <c r="K78" s="38"/>
    </row>
    <row r="79" spans="1:11">
      <c r="A79" s="4" t="s">
        <v>11</v>
      </c>
      <c r="B79" s="5">
        <v>53939</v>
      </c>
      <c r="C79" s="9"/>
      <c r="D79" s="11">
        <f t="shared" si="0"/>
        <v>0</v>
      </c>
      <c r="E79" s="5">
        <v>10185</v>
      </c>
      <c r="F79" s="9"/>
      <c r="G79" s="11">
        <f t="shared" si="3"/>
        <v>0</v>
      </c>
      <c r="H79" s="5">
        <f t="shared" si="1"/>
        <v>64124</v>
      </c>
      <c r="I79" s="11">
        <f t="shared" si="2"/>
        <v>0</v>
      </c>
      <c r="J79" s="39"/>
      <c r="K79" s="38"/>
    </row>
    <row r="80" spans="1:11">
      <c r="A80" s="4" t="s">
        <v>12</v>
      </c>
      <c r="B80" s="5">
        <v>34902</v>
      </c>
      <c r="C80" s="9"/>
      <c r="D80" s="11">
        <f t="shared" si="0"/>
        <v>0</v>
      </c>
      <c r="E80" s="5">
        <v>8953</v>
      </c>
      <c r="F80" s="9"/>
      <c r="G80" s="11">
        <f t="shared" si="3"/>
        <v>0</v>
      </c>
      <c r="H80" s="5">
        <f t="shared" si="1"/>
        <v>43855</v>
      </c>
      <c r="I80" s="11">
        <f t="shared" si="2"/>
        <v>0</v>
      </c>
      <c r="J80" s="39"/>
      <c r="K80" s="38"/>
    </row>
    <row r="81" spans="1:11">
      <c r="A81" s="4" t="s">
        <v>13</v>
      </c>
      <c r="B81" s="5">
        <v>33030</v>
      </c>
      <c r="C81" s="9"/>
      <c r="D81" s="11">
        <f t="shared" si="0"/>
        <v>0</v>
      </c>
      <c r="E81" s="5">
        <v>4174</v>
      </c>
      <c r="F81" s="9"/>
      <c r="G81" s="11">
        <f t="shared" si="3"/>
        <v>0</v>
      </c>
      <c r="H81" s="5">
        <f t="shared" si="1"/>
        <v>37204</v>
      </c>
      <c r="I81" s="11">
        <f t="shared" si="2"/>
        <v>0</v>
      </c>
      <c r="J81" s="39"/>
      <c r="K81" s="38"/>
    </row>
    <row r="82" spans="1:11">
      <c r="A82" s="4" t="s">
        <v>14</v>
      </c>
      <c r="B82" s="5">
        <v>8087</v>
      </c>
      <c r="C82" s="9"/>
      <c r="D82" s="11">
        <f t="shared" si="0"/>
        <v>0</v>
      </c>
      <c r="E82" s="5">
        <v>759</v>
      </c>
      <c r="F82" s="9"/>
      <c r="G82" s="11">
        <f t="shared" si="3"/>
        <v>0</v>
      </c>
      <c r="H82" s="5">
        <f t="shared" si="1"/>
        <v>8846</v>
      </c>
      <c r="I82" s="11">
        <f t="shared" si="2"/>
        <v>0</v>
      </c>
      <c r="J82" s="39"/>
      <c r="K82" s="38"/>
    </row>
    <row r="83" spans="1:11">
      <c r="A83" s="4" t="s">
        <v>15</v>
      </c>
      <c r="B83" s="5">
        <v>54355</v>
      </c>
      <c r="C83" s="9"/>
      <c r="D83" s="11">
        <f t="shared" si="0"/>
        <v>0</v>
      </c>
      <c r="E83" s="5">
        <v>15515</v>
      </c>
      <c r="F83" s="9"/>
      <c r="G83" s="11">
        <f t="shared" si="3"/>
        <v>0</v>
      </c>
      <c r="H83" s="5">
        <f t="shared" si="1"/>
        <v>69870</v>
      </c>
      <c r="I83" s="11">
        <f t="shared" si="2"/>
        <v>0</v>
      </c>
      <c r="J83" s="39"/>
      <c r="K83" s="38"/>
    </row>
    <row r="84" spans="1:11">
      <c r="A84" s="4" t="s">
        <v>16</v>
      </c>
      <c r="B84" s="5">
        <v>28504</v>
      </c>
      <c r="C84" s="9"/>
      <c r="D84" s="11">
        <f>B84*C84</f>
        <v>0</v>
      </c>
      <c r="E84" s="5">
        <v>5954</v>
      </c>
      <c r="F84" s="9"/>
      <c r="G84" s="11">
        <f>E84*F84</f>
        <v>0</v>
      </c>
      <c r="H84" s="5">
        <f t="shared" si="1"/>
        <v>34458</v>
      </c>
      <c r="I84" s="11">
        <f>D84+G84</f>
        <v>0</v>
      </c>
      <c r="J84" s="39"/>
      <c r="K84" s="38"/>
    </row>
    <row r="85" spans="1:11">
      <c r="A85" s="4" t="s">
        <v>17</v>
      </c>
      <c r="B85" s="5">
        <v>65884</v>
      </c>
      <c r="C85" s="9"/>
      <c r="D85" s="11">
        <f t="shared" si="0"/>
        <v>0</v>
      </c>
      <c r="E85" s="5">
        <v>21154</v>
      </c>
      <c r="F85" s="9"/>
      <c r="G85" s="11">
        <f t="shared" si="3"/>
        <v>0</v>
      </c>
      <c r="H85" s="5">
        <f t="shared" si="1"/>
        <v>87038</v>
      </c>
      <c r="I85" s="11">
        <f t="shared" si="2"/>
        <v>0</v>
      </c>
      <c r="J85" s="39"/>
      <c r="K85" s="38"/>
    </row>
    <row r="86" spans="1:11">
      <c r="A86" s="4" t="s">
        <v>18</v>
      </c>
      <c r="B86" s="5">
        <v>63897</v>
      </c>
      <c r="C86" s="9"/>
      <c r="D86" s="11">
        <f t="shared" si="0"/>
        <v>0</v>
      </c>
      <c r="E86" s="5">
        <v>9475</v>
      </c>
      <c r="F86" s="9"/>
      <c r="G86" s="11">
        <f t="shared" si="3"/>
        <v>0</v>
      </c>
      <c r="H86" s="5">
        <f t="shared" si="1"/>
        <v>73372</v>
      </c>
      <c r="I86" s="11">
        <f t="shared" si="2"/>
        <v>0</v>
      </c>
      <c r="J86" s="39"/>
      <c r="K86" s="38"/>
    </row>
    <row r="87" spans="1:11">
      <c r="A87" s="4" t="s">
        <v>19</v>
      </c>
      <c r="B87" s="5">
        <v>54317</v>
      </c>
      <c r="C87" s="9"/>
      <c r="D87" s="11">
        <f t="shared" si="0"/>
        <v>0</v>
      </c>
      <c r="E87" s="5">
        <v>34506</v>
      </c>
      <c r="F87" s="9"/>
      <c r="G87" s="11">
        <f t="shared" si="3"/>
        <v>0</v>
      </c>
      <c r="H87" s="5">
        <f t="shared" si="1"/>
        <v>88823</v>
      </c>
      <c r="I87" s="11">
        <f t="shared" si="2"/>
        <v>0</v>
      </c>
      <c r="J87" s="39"/>
      <c r="K87" s="38"/>
    </row>
    <row r="88" spans="1:11">
      <c r="A88" s="18" t="s">
        <v>3</v>
      </c>
      <c r="B88" s="19">
        <f>SUM(B67:B87)</f>
        <v>1166642</v>
      </c>
      <c r="C88" s="20" t="s">
        <v>22</v>
      </c>
      <c r="D88" s="21">
        <f>SUM(D67:D87)</f>
        <v>0</v>
      </c>
      <c r="E88" s="19">
        <f>SUM(E67:E87)</f>
        <v>386211</v>
      </c>
      <c r="F88" s="20" t="s">
        <v>22</v>
      </c>
      <c r="G88" s="21">
        <f>SUM(G67:G87)</f>
        <v>0</v>
      </c>
      <c r="H88" s="19">
        <f>SUM(H67:H87)</f>
        <v>1552853</v>
      </c>
      <c r="I88" s="21">
        <f>SUM(I67:I87)</f>
        <v>0</v>
      </c>
      <c r="J88" s="39"/>
      <c r="K88" s="38"/>
    </row>
    <row r="89" spans="1:11" ht="21" customHeight="1">
      <c r="A89" s="41" t="s">
        <v>32</v>
      </c>
      <c r="B89" s="42"/>
      <c r="C89" s="42"/>
      <c r="D89" s="42"/>
      <c r="E89" s="42"/>
      <c r="F89" s="42"/>
      <c r="G89" s="43"/>
      <c r="H89" s="33" t="s">
        <v>57</v>
      </c>
      <c r="I89" s="17">
        <f>I88</f>
        <v>0</v>
      </c>
      <c r="J89" s="39"/>
      <c r="K89" s="38"/>
    </row>
    <row r="90" spans="1:11">
      <c r="I90" s="1"/>
      <c r="J90" s="39"/>
      <c r="K90" s="38"/>
    </row>
    <row r="91" spans="1:11">
      <c r="I91" s="1"/>
      <c r="J91" s="39"/>
      <c r="K91" s="38"/>
    </row>
    <row r="92" spans="1:11">
      <c r="I92" s="1"/>
      <c r="J92" s="39"/>
      <c r="K92" s="38"/>
    </row>
    <row r="93" spans="1:11">
      <c r="I93" s="1"/>
      <c r="J93" s="39"/>
      <c r="K93" s="38"/>
    </row>
    <row r="94" spans="1:11">
      <c r="I94" s="1"/>
      <c r="J94" s="39"/>
      <c r="K94" s="38"/>
    </row>
    <row r="95" spans="1:11">
      <c r="I95" s="1"/>
      <c r="J95" s="39"/>
      <c r="K95" s="38"/>
    </row>
    <row r="96" spans="1:11">
      <c r="I96" s="1"/>
      <c r="J96" s="39"/>
      <c r="K96" s="38"/>
    </row>
    <row r="97" spans="1:9" ht="18" customHeight="1">
      <c r="A97" s="76" t="s">
        <v>28</v>
      </c>
      <c r="B97" s="61" t="s">
        <v>43</v>
      </c>
      <c r="C97" s="62"/>
      <c r="D97" s="63"/>
      <c r="E97" s="61" t="s">
        <v>44</v>
      </c>
      <c r="F97" s="62"/>
      <c r="G97" s="63"/>
      <c r="H97" s="50" t="s">
        <v>45</v>
      </c>
      <c r="I97" s="50"/>
    </row>
    <row r="98" spans="1:9" ht="27">
      <c r="A98" s="76"/>
      <c r="B98" s="7" t="s">
        <v>31</v>
      </c>
      <c r="C98" s="10" t="s">
        <v>21</v>
      </c>
      <c r="D98" s="7" t="s">
        <v>20</v>
      </c>
      <c r="E98" s="7" t="s">
        <v>31</v>
      </c>
      <c r="F98" s="10" t="s">
        <v>21</v>
      </c>
      <c r="G98" s="7" t="s">
        <v>20</v>
      </c>
      <c r="H98" s="7" t="s">
        <v>31</v>
      </c>
      <c r="I98" s="7" t="s">
        <v>20</v>
      </c>
    </row>
    <row r="99" spans="1:9">
      <c r="A99" s="4" t="s">
        <v>23</v>
      </c>
      <c r="B99" s="22">
        <v>46211843.75</v>
      </c>
      <c r="C99" s="23"/>
      <c r="D99" s="11">
        <f>B99*C99</f>
        <v>0</v>
      </c>
      <c r="E99" s="22">
        <v>44934160</v>
      </c>
      <c r="F99" s="23"/>
      <c r="G99" s="11">
        <f t="shared" ref="G99:G119" si="4">E99*F99</f>
        <v>0</v>
      </c>
      <c r="H99" s="22">
        <f>B99+E99</f>
        <v>91146003.75</v>
      </c>
      <c r="I99" s="11">
        <f>D99+G99</f>
        <v>0</v>
      </c>
    </row>
    <row r="100" spans="1:9">
      <c r="A100" s="4" t="s">
        <v>24</v>
      </c>
      <c r="B100" s="22">
        <v>66376587.5</v>
      </c>
      <c r="C100" s="23"/>
      <c r="D100" s="11">
        <f t="shared" ref="D100:D119" si="5">B100*C100</f>
        <v>0</v>
      </c>
      <c r="E100" s="22">
        <v>85402201.25</v>
      </c>
      <c r="F100" s="23"/>
      <c r="G100" s="11">
        <f t="shared" si="4"/>
        <v>0</v>
      </c>
      <c r="H100" s="22">
        <f t="shared" ref="H100:H119" si="6">B100+E100</f>
        <v>151778788.75</v>
      </c>
      <c r="I100" s="11">
        <f t="shared" ref="I100:I119" si="7">D100+G100</f>
        <v>0</v>
      </c>
    </row>
    <row r="101" spans="1:9">
      <c r="A101" s="4" t="s">
        <v>25</v>
      </c>
      <c r="B101" s="22">
        <v>22607568.75</v>
      </c>
      <c r="C101" s="23"/>
      <c r="D101" s="11">
        <f t="shared" si="5"/>
        <v>0</v>
      </c>
      <c r="E101" s="22">
        <v>4090377.5</v>
      </c>
      <c r="F101" s="23"/>
      <c r="G101" s="11">
        <f t="shared" si="4"/>
        <v>0</v>
      </c>
      <c r="H101" s="22">
        <f t="shared" si="6"/>
        <v>26697946.25</v>
      </c>
      <c r="I101" s="11">
        <f t="shared" si="7"/>
        <v>0</v>
      </c>
    </row>
    <row r="102" spans="1:9">
      <c r="A102" s="4" t="s">
        <v>26</v>
      </c>
      <c r="B102" s="22">
        <v>8647522.5</v>
      </c>
      <c r="C102" s="23"/>
      <c r="D102" s="11">
        <f t="shared" si="5"/>
        <v>0</v>
      </c>
      <c r="E102" s="22">
        <v>5003461.25</v>
      </c>
      <c r="F102" s="23"/>
      <c r="G102" s="11">
        <f t="shared" si="4"/>
        <v>0</v>
      </c>
      <c r="H102" s="22">
        <f t="shared" si="6"/>
        <v>13650983.75</v>
      </c>
      <c r="I102" s="11">
        <f t="shared" si="7"/>
        <v>0</v>
      </c>
    </row>
    <row r="103" spans="1:9">
      <c r="A103" s="4" t="s">
        <v>27</v>
      </c>
      <c r="B103" s="22">
        <v>662647772.5</v>
      </c>
      <c r="C103" s="23"/>
      <c r="D103" s="11">
        <f t="shared" si="5"/>
        <v>0</v>
      </c>
      <c r="E103" s="22">
        <v>655265752.5</v>
      </c>
      <c r="F103" s="23"/>
      <c r="G103" s="11">
        <f t="shared" si="4"/>
        <v>0</v>
      </c>
      <c r="H103" s="22">
        <f t="shared" si="6"/>
        <v>1317913525</v>
      </c>
      <c r="I103" s="11">
        <f t="shared" si="7"/>
        <v>0</v>
      </c>
    </row>
    <row r="104" spans="1:9">
      <c r="A104" s="4" t="s">
        <v>4</v>
      </c>
      <c r="B104" s="22">
        <v>31531461.25</v>
      </c>
      <c r="C104" s="23"/>
      <c r="D104" s="11">
        <f t="shared" si="5"/>
        <v>0</v>
      </c>
      <c r="E104" s="22">
        <v>21005017.5</v>
      </c>
      <c r="F104" s="23"/>
      <c r="G104" s="11">
        <f t="shared" si="4"/>
        <v>0</v>
      </c>
      <c r="H104" s="22">
        <f t="shared" si="6"/>
        <v>52536478.75</v>
      </c>
      <c r="I104" s="11">
        <f t="shared" si="7"/>
        <v>0</v>
      </c>
    </row>
    <row r="105" spans="1:9">
      <c r="A105" s="4" t="s">
        <v>5</v>
      </c>
      <c r="B105" s="22">
        <v>30065240</v>
      </c>
      <c r="C105" s="23"/>
      <c r="D105" s="11">
        <f t="shared" si="5"/>
        <v>0</v>
      </c>
      <c r="E105" s="22">
        <v>28944156.25</v>
      </c>
      <c r="F105" s="23"/>
      <c r="G105" s="11">
        <f t="shared" si="4"/>
        <v>0</v>
      </c>
      <c r="H105" s="22">
        <f t="shared" si="6"/>
        <v>59009396.25</v>
      </c>
      <c r="I105" s="11">
        <f t="shared" si="7"/>
        <v>0</v>
      </c>
    </row>
    <row r="106" spans="1:9">
      <c r="A106" s="4" t="s">
        <v>6</v>
      </c>
      <c r="B106" s="22">
        <v>67589028.75</v>
      </c>
      <c r="C106" s="23"/>
      <c r="D106" s="11">
        <f t="shared" si="5"/>
        <v>0</v>
      </c>
      <c r="E106" s="22">
        <v>41539577.5</v>
      </c>
      <c r="F106" s="23"/>
      <c r="G106" s="11">
        <f t="shared" si="4"/>
        <v>0</v>
      </c>
      <c r="H106" s="22">
        <f t="shared" si="6"/>
        <v>109128606.25</v>
      </c>
      <c r="I106" s="11">
        <f t="shared" si="7"/>
        <v>0</v>
      </c>
    </row>
    <row r="107" spans="1:9">
      <c r="A107" s="4" t="s">
        <v>7</v>
      </c>
      <c r="B107" s="22">
        <v>40482701.25</v>
      </c>
      <c r="C107" s="23"/>
      <c r="D107" s="11">
        <f>B107*C107</f>
        <v>0</v>
      </c>
      <c r="E107" s="22">
        <v>34757862.5</v>
      </c>
      <c r="F107" s="23"/>
      <c r="G107" s="11">
        <f t="shared" si="4"/>
        <v>0</v>
      </c>
      <c r="H107" s="22">
        <f t="shared" si="6"/>
        <v>75240563.75</v>
      </c>
      <c r="I107" s="11">
        <f t="shared" si="7"/>
        <v>0</v>
      </c>
    </row>
    <row r="108" spans="1:9">
      <c r="A108" s="4" t="s">
        <v>8</v>
      </c>
      <c r="B108" s="22">
        <v>85284178.75</v>
      </c>
      <c r="C108" s="23"/>
      <c r="D108" s="11">
        <f t="shared" si="5"/>
        <v>0</v>
      </c>
      <c r="E108" s="22">
        <v>69068255</v>
      </c>
      <c r="F108" s="23"/>
      <c r="G108" s="11">
        <f t="shared" si="4"/>
        <v>0</v>
      </c>
      <c r="H108" s="22">
        <f t="shared" si="6"/>
        <v>154352433.75</v>
      </c>
      <c r="I108" s="11">
        <f t="shared" si="7"/>
        <v>0</v>
      </c>
    </row>
    <row r="109" spans="1:9">
      <c r="A109" s="4" t="s">
        <v>9</v>
      </c>
      <c r="B109" s="22">
        <v>179159581.25</v>
      </c>
      <c r="C109" s="23"/>
      <c r="D109" s="11">
        <f t="shared" si="5"/>
        <v>0</v>
      </c>
      <c r="E109" s="22">
        <v>189005402.5</v>
      </c>
      <c r="F109" s="23"/>
      <c r="G109" s="11">
        <f t="shared" si="4"/>
        <v>0</v>
      </c>
      <c r="H109" s="22">
        <f t="shared" si="6"/>
        <v>368164983.75</v>
      </c>
      <c r="I109" s="11">
        <f t="shared" si="7"/>
        <v>0</v>
      </c>
    </row>
    <row r="110" spans="1:9">
      <c r="A110" s="4" t="s">
        <v>10</v>
      </c>
      <c r="B110" s="22">
        <v>19338775</v>
      </c>
      <c r="C110" s="23"/>
      <c r="D110" s="11">
        <f t="shared" si="5"/>
        <v>0</v>
      </c>
      <c r="E110" s="22">
        <v>29121023.75</v>
      </c>
      <c r="F110" s="23"/>
      <c r="G110" s="11">
        <f t="shared" si="4"/>
        <v>0</v>
      </c>
      <c r="H110" s="22">
        <f t="shared" si="6"/>
        <v>48459798.75</v>
      </c>
      <c r="I110" s="11">
        <f t="shared" si="7"/>
        <v>0</v>
      </c>
    </row>
    <row r="111" spans="1:9">
      <c r="A111" s="4" t="s">
        <v>11</v>
      </c>
      <c r="B111" s="22">
        <v>36380568.75</v>
      </c>
      <c r="C111" s="23"/>
      <c r="D111" s="11">
        <f t="shared" si="5"/>
        <v>0</v>
      </c>
      <c r="E111" s="22">
        <v>35771815</v>
      </c>
      <c r="F111" s="23"/>
      <c r="G111" s="11">
        <f t="shared" si="4"/>
        <v>0</v>
      </c>
      <c r="H111" s="22">
        <f t="shared" si="6"/>
        <v>72152383.75</v>
      </c>
      <c r="I111" s="11">
        <f t="shared" si="7"/>
        <v>0</v>
      </c>
    </row>
    <row r="112" spans="1:9">
      <c r="A112" s="4" t="s">
        <v>12</v>
      </c>
      <c r="B112" s="22">
        <v>56811553.75</v>
      </c>
      <c r="C112" s="23"/>
      <c r="D112" s="11">
        <f t="shared" si="5"/>
        <v>0</v>
      </c>
      <c r="E112" s="22">
        <v>40899672.5</v>
      </c>
      <c r="F112" s="23"/>
      <c r="G112" s="11">
        <f t="shared" si="4"/>
        <v>0</v>
      </c>
      <c r="H112" s="22">
        <f t="shared" si="6"/>
        <v>97711226.25</v>
      </c>
      <c r="I112" s="11">
        <f>D112+G112</f>
        <v>0</v>
      </c>
    </row>
    <row r="113" spans="1:9">
      <c r="A113" s="4" t="s">
        <v>13</v>
      </c>
      <c r="B113" s="22">
        <v>30259491.25</v>
      </c>
      <c r="C113" s="23"/>
      <c r="D113" s="11">
        <f t="shared" si="5"/>
        <v>0</v>
      </c>
      <c r="E113" s="22">
        <v>20719346.25</v>
      </c>
      <c r="F113" s="23"/>
      <c r="G113" s="11">
        <f t="shared" si="4"/>
        <v>0</v>
      </c>
      <c r="H113" s="22">
        <f t="shared" si="6"/>
        <v>50978837.5</v>
      </c>
      <c r="I113" s="11">
        <f t="shared" si="7"/>
        <v>0</v>
      </c>
    </row>
    <row r="114" spans="1:9">
      <c r="A114" s="4" t="s">
        <v>14</v>
      </c>
      <c r="B114" s="22">
        <v>4739903.75</v>
      </c>
      <c r="C114" s="23"/>
      <c r="D114" s="11">
        <f t="shared" si="5"/>
        <v>0</v>
      </c>
      <c r="E114" s="22">
        <v>2484247.5</v>
      </c>
      <c r="F114" s="23"/>
      <c r="G114" s="11">
        <f t="shared" si="4"/>
        <v>0</v>
      </c>
      <c r="H114" s="22">
        <f t="shared" si="6"/>
        <v>7224151.25</v>
      </c>
      <c r="I114" s="11">
        <f t="shared" si="7"/>
        <v>0</v>
      </c>
    </row>
    <row r="115" spans="1:9">
      <c r="A115" s="4" t="s">
        <v>15</v>
      </c>
      <c r="B115" s="22">
        <v>65452652.5</v>
      </c>
      <c r="C115" s="23"/>
      <c r="D115" s="11">
        <f t="shared" si="5"/>
        <v>0</v>
      </c>
      <c r="E115" s="22">
        <v>78474467.5</v>
      </c>
      <c r="F115" s="23"/>
      <c r="G115" s="11">
        <f t="shared" si="4"/>
        <v>0</v>
      </c>
      <c r="H115" s="22">
        <f t="shared" si="6"/>
        <v>143927120</v>
      </c>
      <c r="I115" s="11">
        <f t="shared" si="7"/>
        <v>0</v>
      </c>
    </row>
    <row r="116" spans="1:9">
      <c r="A116" s="4" t="s">
        <v>16</v>
      </c>
      <c r="B116" s="22">
        <v>24386296.25</v>
      </c>
      <c r="C116" s="23"/>
      <c r="D116" s="11">
        <f t="shared" si="5"/>
        <v>0</v>
      </c>
      <c r="E116" s="22">
        <v>27218065</v>
      </c>
      <c r="F116" s="23"/>
      <c r="G116" s="11">
        <f>E116*F116</f>
        <v>0</v>
      </c>
      <c r="H116" s="22">
        <f t="shared" si="6"/>
        <v>51604361.25</v>
      </c>
      <c r="I116" s="11">
        <f t="shared" si="7"/>
        <v>0</v>
      </c>
    </row>
    <row r="117" spans="1:9">
      <c r="A117" s="4" t="s">
        <v>17</v>
      </c>
      <c r="B117" s="22">
        <v>68740120</v>
      </c>
      <c r="C117" s="23"/>
      <c r="D117" s="11">
        <f t="shared" si="5"/>
        <v>0</v>
      </c>
      <c r="E117" s="22">
        <v>81388248.75</v>
      </c>
      <c r="F117" s="23"/>
      <c r="G117" s="11">
        <f t="shared" si="4"/>
        <v>0</v>
      </c>
      <c r="H117" s="22">
        <f t="shared" si="6"/>
        <v>150128368.75</v>
      </c>
      <c r="I117" s="11">
        <f>D117+G117</f>
        <v>0</v>
      </c>
    </row>
    <row r="118" spans="1:9">
      <c r="A118" s="4" t="s">
        <v>18</v>
      </c>
      <c r="B118" s="22">
        <v>65108485</v>
      </c>
      <c r="C118" s="23"/>
      <c r="D118" s="11">
        <f t="shared" si="5"/>
        <v>0</v>
      </c>
      <c r="E118" s="22">
        <v>61067607.5</v>
      </c>
      <c r="F118" s="23"/>
      <c r="G118" s="11">
        <f t="shared" si="4"/>
        <v>0</v>
      </c>
      <c r="H118" s="22">
        <f t="shared" si="6"/>
        <v>126176092.5</v>
      </c>
      <c r="I118" s="11">
        <f t="shared" si="7"/>
        <v>0</v>
      </c>
    </row>
    <row r="119" spans="1:9">
      <c r="A119" s="4" t="s">
        <v>19</v>
      </c>
      <c r="B119" s="22">
        <v>73831628.75</v>
      </c>
      <c r="C119" s="23"/>
      <c r="D119" s="11">
        <f t="shared" si="5"/>
        <v>0</v>
      </c>
      <c r="E119" s="22">
        <v>49909137.5</v>
      </c>
      <c r="F119" s="23"/>
      <c r="G119" s="11">
        <f t="shared" si="4"/>
        <v>0</v>
      </c>
      <c r="H119" s="22">
        <f t="shared" si="6"/>
        <v>123740766.25</v>
      </c>
      <c r="I119" s="11">
        <f t="shared" si="7"/>
        <v>0</v>
      </c>
    </row>
    <row r="120" spans="1:9">
      <c r="A120" s="18" t="s">
        <v>3</v>
      </c>
      <c r="B120" s="21">
        <f>SUM(B99:B119)</f>
        <v>1685652961.25</v>
      </c>
      <c r="C120" s="20" t="s">
        <v>22</v>
      </c>
      <c r="D120" s="21">
        <f>SUM(D99:D119)</f>
        <v>0</v>
      </c>
      <c r="E120" s="21">
        <f>SUM(E99:E119)</f>
        <v>1606069855</v>
      </c>
      <c r="F120" s="20" t="s">
        <v>22</v>
      </c>
      <c r="G120" s="21">
        <f>SUM(G99:G119)</f>
        <v>0</v>
      </c>
      <c r="H120" s="21">
        <f>SUM(H99:H119)</f>
        <v>3291722816.25</v>
      </c>
      <c r="I120" s="21">
        <f>SUM(I99:I119)</f>
        <v>0</v>
      </c>
    </row>
    <row r="121" spans="1:9" ht="22.5" customHeight="1">
      <c r="A121" s="51" t="s">
        <v>32</v>
      </c>
      <c r="B121" s="52"/>
      <c r="C121" s="52"/>
      <c r="D121" s="52"/>
      <c r="E121" s="52"/>
      <c r="F121" s="52"/>
      <c r="G121" s="53"/>
      <c r="H121" s="33" t="s">
        <v>58</v>
      </c>
      <c r="I121" s="17">
        <f>I120</f>
        <v>0</v>
      </c>
    </row>
    <row r="122" spans="1:9">
      <c r="A122" s="76" t="s">
        <v>28</v>
      </c>
      <c r="B122" s="50" t="s">
        <v>46</v>
      </c>
      <c r="C122" s="50"/>
      <c r="D122" s="50"/>
      <c r="E122" s="50" t="s">
        <v>47</v>
      </c>
      <c r="F122" s="50"/>
      <c r="G122" s="50"/>
      <c r="H122" s="50" t="s">
        <v>48</v>
      </c>
      <c r="I122" s="50"/>
    </row>
    <row r="123" spans="1:9" ht="27">
      <c r="A123" s="76"/>
      <c r="B123" s="7" t="s">
        <v>67</v>
      </c>
      <c r="C123" s="10" t="s">
        <v>38</v>
      </c>
      <c r="D123" s="7" t="s">
        <v>20</v>
      </c>
      <c r="E123" s="7" t="s">
        <v>67</v>
      </c>
      <c r="F123" s="10" t="s">
        <v>38</v>
      </c>
      <c r="G123" s="7" t="s">
        <v>20</v>
      </c>
      <c r="H123" s="7" t="s">
        <v>67</v>
      </c>
      <c r="I123" s="7" t="s">
        <v>20</v>
      </c>
    </row>
    <row r="124" spans="1:9">
      <c r="A124" s="4" t="s">
        <v>23</v>
      </c>
      <c r="B124" s="8">
        <v>1350</v>
      </c>
      <c r="C124" s="14"/>
      <c r="D124" s="11">
        <f>B124*C124</f>
        <v>0</v>
      </c>
      <c r="E124" s="8">
        <v>840</v>
      </c>
      <c r="F124" s="14"/>
      <c r="G124" s="11">
        <f t="shared" ref="G124:G144" si="8">E124*F124</f>
        <v>0</v>
      </c>
      <c r="H124" s="5">
        <f>B124+E124</f>
        <v>2190</v>
      </c>
      <c r="I124" s="11">
        <f>D124+G124</f>
        <v>0</v>
      </c>
    </row>
    <row r="125" spans="1:9">
      <c r="A125" s="4" t="s">
        <v>24</v>
      </c>
      <c r="B125" s="8">
        <v>795</v>
      </c>
      <c r="C125" s="14"/>
      <c r="D125" s="11">
        <f t="shared" ref="D125:D144" si="9">B125*C125</f>
        <v>0</v>
      </c>
      <c r="E125" s="8">
        <v>552.5</v>
      </c>
      <c r="F125" s="14"/>
      <c r="G125" s="11">
        <f t="shared" si="8"/>
        <v>0</v>
      </c>
      <c r="H125" s="5">
        <f t="shared" ref="H125:H144" si="10">B125+E125</f>
        <v>1347.5</v>
      </c>
      <c r="I125" s="11">
        <f t="shared" ref="I125:I144" si="11">D125+G125</f>
        <v>0</v>
      </c>
    </row>
    <row r="126" spans="1:9">
      <c r="A126" s="4" t="s">
        <v>25</v>
      </c>
      <c r="B126" s="8">
        <v>637.5</v>
      </c>
      <c r="C126" s="14"/>
      <c r="D126" s="11">
        <f t="shared" si="9"/>
        <v>0</v>
      </c>
      <c r="E126" s="8">
        <v>358.75</v>
      </c>
      <c r="F126" s="14"/>
      <c r="G126" s="11">
        <f t="shared" si="8"/>
        <v>0</v>
      </c>
      <c r="H126" s="5">
        <f t="shared" si="10"/>
        <v>996.25</v>
      </c>
      <c r="I126" s="11">
        <f t="shared" si="11"/>
        <v>0</v>
      </c>
    </row>
    <row r="127" spans="1:9">
      <c r="A127" s="4" t="s">
        <v>26</v>
      </c>
      <c r="B127" s="8">
        <v>483.75</v>
      </c>
      <c r="C127" s="14"/>
      <c r="D127" s="11">
        <f t="shared" si="9"/>
        <v>0</v>
      </c>
      <c r="E127" s="8">
        <v>302.5</v>
      </c>
      <c r="F127" s="14"/>
      <c r="G127" s="11">
        <f t="shared" si="8"/>
        <v>0</v>
      </c>
      <c r="H127" s="5">
        <f t="shared" si="10"/>
        <v>786.25</v>
      </c>
      <c r="I127" s="11">
        <f t="shared" si="11"/>
        <v>0</v>
      </c>
    </row>
    <row r="128" spans="1:9">
      <c r="A128" s="4" t="s">
        <v>27</v>
      </c>
      <c r="B128" s="8">
        <v>6239</v>
      </c>
      <c r="C128" s="14"/>
      <c r="D128" s="11">
        <f t="shared" si="9"/>
        <v>0</v>
      </c>
      <c r="E128" s="8">
        <v>3043</v>
      </c>
      <c r="F128" s="14"/>
      <c r="G128" s="11">
        <f t="shared" si="8"/>
        <v>0</v>
      </c>
      <c r="H128" s="5">
        <f t="shared" si="10"/>
        <v>9282</v>
      </c>
      <c r="I128" s="11">
        <f t="shared" si="11"/>
        <v>0</v>
      </c>
    </row>
    <row r="129" spans="1:9">
      <c r="A129" s="4" t="s">
        <v>4</v>
      </c>
      <c r="B129" s="8">
        <v>1299</v>
      </c>
      <c r="C129" s="14"/>
      <c r="D129" s="11">
        <f t="shared" si="9"/>
        <v>0</v>
      </c>
      <c r="E129" s="8">
        <v>350</v>
      </c>
      <c r="F129" s="14"/>
      <c r="G129" s="11">
        <f t="shared" si="8"/>
        <v>0</v>
      </c>
      <c r="H129" s="5">
        <f t="shared" si="10"/>
        <v>1649</v>
      </c>
      <c r="I129" s="11">
        <f t="shared" si="11"/>
        <v>0</v>
      </c>
    </row>
    <row r="130" spans="1:9">
      <c r="A130" s="4" t="s">
        <v>5</v>
      </c>
      <c r="B130" s="8">
        <v>1020</v>
      </c>
      <c r="C130" s="14"/>
      <c r="D130" s="11">
        <f>B130*C130</f>
        <v>0</v>
      </c>
      <c r="E130" s="8">
        <v>390</v>
      </c>
      <c r="F130" s="14"/>
      <c r="G130" s="11">
        <f t="shared" si="8"/>
        <v>0</v>
      </c>
      <c r="H130" s="5">
        <f t="shared" si="10"/>
        <v>1410</v>
      </c>
      <c r="I130" s="11">
        <f t="shared" si="11"/>
        <v>0</v>
      </c>
    </row>
    <row r="131" spans="1:9">
      <c r="A131" s="4" t="s">
        <v>6</v>
      </c>
      <c r="B131" s="8">
        <v>790</v>
      </c>
      <c r="C131" s="14"/>
      <c r="D131" s="11">
        <f t="shared" si="9"/>
        <v>0</v>
      </c>
      <c r="E131" s="8">
        <v>456.25</v>
      </c>
      <c r="F131" s="14"/>
      <c r="G131" s="11">
        <f>E131*F131</f>
        <v>0</v>
      </c>
      <c r="H131" s="5">
        <f t="shared" si="10"/>
        <v>1246.25</v>
      </c>
      <c r="I131" s="11">
        <f t="shared" si="11"/>
        <v>0</v>
      </c>
    </row>
    <row r="132" spans="1:9">
      <c r="A132" s="4" t="s">
        <v>7</v>
      </c>
      <c r="B132" s="8">
        <v>868.75</v>
      </c>
      <c r="C132" s="14"/>
      <c r="D132" s="11">
        <f t="shared" si="9"/>
        <v>0</v>
      </c>
      <c r="E132" s="8">
        <v>325</v>
      </c>
      <c r="F132" s="14"/>
      <c r="G132" s="11">
        <f t="shared" si="8"/>
        <v>0</v>
      </c>
      <c r="H132" s="5">
        <f t="shared" si="10"/>
        <v>1193.75</v>
      </c>
      <c r="I132" s="11">
        <f t="shared" si="11"/>
        <v>0</v>
      </c>
    </row>
    <row r="133" spans="1:9">
      <c r="A133" s="4" t="s">
        <v>8</v>
      </c>
      <c r="B133" s="8">
        <v>2310</v>
      </c>
      <c r="C133" s="14"/>
      <c r="D133" s="11">
        <f t="shared" si="9"/>
        <v>0</v>
      </c>
      <c r="E133" s="8">
        <v>780</v>
      </c>
      <c r="F133" s="14"/>
      <c r="G133" s="11">
        <f t="shared" si="8"/>
        <v>0</v>
      </c>
      <c r="H133" s="5">
        <f t="shared" si="10"/>
        <v>3090</v>
      </c>
      <c r="I133" s="11">
        <f t="shared" si="11"/>
        <v>0</v>
      </c>
    </row>
    <row r="134" spans="1:9">
      <c r="A134" s="4" t="s">
        <v>9</v>
      </c>
      <c r="B134" s="8">
        <v>1978</v>
      </c>
      <c r="C134" s="14"/>
      <c r="D134" s="11">
        <f t="shared" si="9"/>
        <v>0</v>
      </c>
      <c r="E134" s="8">
        <v>1460</v>
      </c>
      <c r="F134" s="14"/>
      <c r="G134" s="11">
        <f t="shared" si="8"/>
        <v>0</v>
      </c>
      <c r="H134" s="5">
        <f t="shared" si="10"/>
        <v>3438</v>
      </c>
      <c r="I134" s="11">
        <f t="shared" si="11"/>
        <v>0</v>
      </c>
    </row>
    <row r="135" spans="1:9">
      <c r="A135" s="4" t="s">
        <v>10</v>
      </c>
      <c r="B135" s="8">
        <v>907.5</v>
      </c>
      <c r="C135" s="14"/>
      <c r="D135" s="11">
        <f t="shared" si="9"/>
        <v>0</v>
      </c>
      <c r="E135" s="8">
        <v>322.5</v>
      </c>
      <c r="F135" s="14"/>
      <c r="G135" s="11">
        <f t="shared" si="8"/>
        <v>0</v>
      </c>
      <c r="H135" s="5">
        <f t="shared" si="10"/>
        <v>1230</v>
      </c>
      <c r="I135" s="11">
        <f t="shared" si="11"/>
        <v>0</v>
      </c>
    </row>
    <row r="136" spans="1:9">
      <c r="A136" s="4" t="s">
        <v>11</v>
      </c>
      <c r="B136" s="8">
        <v>2209</v>
      </c>
      <c r="C136" s="14"/>
      <c r="D136" s="11">
        <f t="shared" si="9"/>
        <v>0</v>
      </c>
      <c r="E136" s="8">
        <v>712.5</v>
      </c>
      <c r="F136" s="14"/>
      <c r="G136" s="11">
        <f t="shared" si="8"/>
        <v>0</v>
      </c>
      <c r="H136" s="5">
        <f t="shared" si="10"/>
        <v>2921.5</v>
      </c>
      <c r="I136" s="11">
        <f t="shared" si="11"/>
        <v>0</v>
      </c>
    </row>
    <row r="137" spans="1:9">
      <c r="A137" s="4" t="s">
        <v>12</v>
      </c>
      <c r="B137" s="8">
        <v>1047.5</v>
      </c>
      <c r="C137" s="14"/>
      <c r="D137" s="11">
        <f t="shared" si="9"/>
        <v>0</v>
      </c>
      <c r="E137" s="8">
        <v>380</v>
      </c>
      <c r="F137" s="14"/>
      <c r="G137" s="11">
        <f t="shared" si="8"/>
        <v>0</v>
      </c>
      <c r="H137" s="5">
        <f t="shared" si="10"/>
        <v>1427.5</v>
      </c>
      <c r="I137" s="11">
        <f t="shared" si="11"/>
        <v>0</v>
      </c>
    </row>
    <row r="138" spans="1:9">
      <c r="A138" s="4" t="s">
        <v>13</v>
      </c>
      <c r="B138" s="8">
        <v>1476</v>
      </c>
      <c r="C138" s="14"/>
      <c r="D138" s="11">
        <f t="shared" si="9"/>
        <v>0</v>
      </c>
      <c r="E138" s="8">
        <v>388.75</v>
      </c>
      <c r="F138" s="14"/>
      <c r="G138" s="11">
        <f t="shared" si="8"/>
        <v>0</v>
      </c>
      <c r="H138" s="5">
        <f t="shared" si="10"/>
        <v>1864.75</v>
      </c>
      <c r="I138" s="11">
        <f t="shared" si="11"/>
        <v>0</v>
      </c>
    </row>
    <row r="139" spans="1:9">
      <c r="A139" s="4" t="s">
        <v>14</v>
      </c>
      <c r="B139" s="8">
        <v>665</v>
      </c>
      <c r="C139" s="14"/>
      <c r="D139" s="11">
        <f t="shared" si="9"/>
        <v>0</v>
      </c>
      <c r="E139" s="8">
        <v>145</v>
      </c>
      <c r="F139" s="14"/>
      <c r="G139" s="11">
        <f t="shared" si="8"/>
        <v>0</v>
      </c>
      <c r="H139" s="5">
        <f t="shared" si="10"/>
        <v>810</v>
      </c>
      <c r="I139" s="11">
        <f t="shared" si="11"/>
        <v>0</v>
      </c>
    </row>
    <row r="140" spans="1:9">
      <c r="A140" s="4" t="s">
        <v>15</v>
      </c>
      <c r="B140" s="8">
        <v>1180</v>
      </c>
      <c r="C140" s="14"/>
      <c r="D140" s="11">
        <f t="shared" si="9"/>
        <v>0</v>
      </c>
      <c r="E140" s="8">
        <v>495</v>
      </c>
      <c r="F140" s="14"/>
      <c r="G140" s="11">
        <f t="shared" si="8"/>
        <v>0</v>
      </c>
      <c r="H140" s="5">
        <f t="shared" si="10"/>
        <v>1675</v>
      </c>
      <c r="I140" s="11">
        <f t="shared" si="11"/>
        <v>0</v>
      </c>
    </row>
    <row r="141" spans="1:9">
      <c r="A141" s="4" t="s">
        <v>16</v>
      </c>
      <c r="B141" s="8">
        <v>860</v>
      </c>
      <c r="C141" s="14"/>
      <c r="D141" s="11">
        <f t="shared" si="9"/>
        <v>0</v>
      </c>
      <c r="E141" s="8">
        <v>336.25</v>
      </c>
      <c r="F141" s="14"/>
      <c r="G141" s="11">
        <f t="shared" si="8"/>
        <v>0</v>
      </c>
      <c r="H141" s="5">
        <f t="shared" si="10"/>
        <v>1196.25</v>
      </c>
      <c r="I141" s="11">
        <f t="shared" si="11"/>
        <v>0</v>
      </c>
    </row>
    <row r="142" spans="1:9">
      <c r="A142" s="4" t="s">
        <v>17</v>
      </c>
      <c r="B142" s="8">
        <v>3145</v>
      </c>
      <c r="C142" s="14"/>
      <c r="D142" s="11">
        <f t="shared" si="9"/>
        <v>0</v>
      </c>
      <c r="E142" s="8">
        <v>973.75</v>
      </c>
      <c r="F142" s="14"/>
      <c r="G142" s="11">
        <f t="shared" si="8"/>
        <v>0</v>
      </c>
      <c r="H142" s="5">
        <f t="shared" si="10"/>
        <v>4118.75</v>
      </c>
      <c r="I142" s="11">
        <f>D142+G142</f>
        <v>0</v>
      </c>
    </row>
    <row r="143" spans="1:9">
      <c r="A143" s="4" t="s">
        <v>18</v>
      </c>
      <c r="B143" s="8">
        <v>1529</v>
      </c>
      <c r="C143" s="14"/>
      <c r="D143" s="11">
        <f t="shared" si="9"/>
        <v>0</v>
      </c>
      <c r="E143" s="8">
        <v>446.25</v>
      </c>
      <c r="F143" s="14"/>
      <c r="G143" s="11">
        <f t="shared" si="8"/>
        <v>0</v>
      </c>
      <c r="H143" s="5">
        <f t="shared" si="10"/>
        <v>1975.25</v>
      </c>
      <c r="I143" s="11">
        <f>D143+G143</f>
        <v>0</v>
      </c>
    </row>
    <row r="144" spans="1:9">
      <c r="A144" s="4" t="s">
        <v>19</v>
      </c>
      <c r="B144" s="8">
        <v>1785</v>
      </c>
      <c r="C144" s="14"/>
      <c r="D144" s="11">
        <f t="shared" si="9"/>
        <v>0</v>
      </c>
      <c r="E144" s="8">
        <v>650</v>
      </c>
      <c r="F144" s="14"/>
      <c r="G144" s="11">
        <f t="shared" si="8"/>
        <v>0</v>
      </c>
      <c r="H144" s="5">
        <f t="shared" si="10"/>
        <v>2435</v>
      </c>
      <c r="I144" s="11">
        <f t="shared" si="11"/>
        <v>0</v>
      </c>
    </row>
    <row r="145" spans="1:9">
      <c r="A145" s="18" t="s">
        <v>3</v>
      </c>
      <c r="B145" s="19">
        <f>SUM(B124:B144)</f>
        <v>32575</v>
      </c>
      <c r="C145" s="20" t="s">
        <v>22</v>
      </c>
      <c r="D145" s="21">
        <f>SUM(D124:D144)</f>
        <v>0</v>
      </c>
      <c r="E145" s="19">
        <f>SUM(E124:E144)</f>
        <v>13708</v>
      </c>
      <c r="F145" s="20" t="s">
        <v>22</v>
      </c>
      <c r="G145" s="21">
        <f>SUM(G124:G144)</f>
        <v>0</v>
      </c>
      <c r="H145" s="19">
        <f>SUM(H124:H144)</f>
        <v>46283</v>
      </c>
      <c r="I145" s="21">
        <f>SUM(I124:I144)</f>
        <v>0</v>
      </c>
    </row>
    <row r="146" spans="1:9" ht="21.75" customHeight="1">
      <c r="A146" s="51" t="s">
        <v>32</v>
      </c>
      <c r="B146" s="52"/>
      <c r="C146" s="52"/>
      <c r="D146" s="52"/>
      <c r="E146" s="52"/>
      <c r="F146" s="52"/>
      <c r="G146" s="53"/>
      <c r="H146" s="24" t="s">
        <v>59</v>
      </c>
      <c r="I146" s="17">
        <f>I145</f>
        <v>0</v>
      </c>
    </row>
    <row r="147" spans="1:9" s="40" customFormat="1">
      <c r="A147" s="26"/>
      <c r="B147" s="26"/>
      <c r="C147" s="26"/>
      <c r="D147" s="26"/>
      <c r="E147" s="26"/>
      <c r="F147" s="26"/>
      <c r="G147" s="26"/>
      <c r="H147" s="27"/>
      <c r="I147" s="28"/>
    </row>
    <row r="148" spans="1:9" s="40" customFormat="1" ht="15.75">
      <c r="A148" s="46" t="s">
        <v>76</v>
      </c>
      <c r="B148" s="26"/>
      <c r="C148" s="26"/>
      <c r="D148" s="26"/>
      <c r="E148" s="26"/>
      <c r="F148" s="26"/>
      <c r="G148" s="26"/>
      <c r="H148" s="27"/>
      <c r="I148" s="28"/>
    </row>
    <row r="149" spans="1:9" s="40" customFormat="1">
      <c r="A149" s="26"/>
      <c r="B149" s="26"/>
      <c r="C149" s="26"/>
      <c r="D149" s="26"/>
      <c r="E149" s="26"/>
      <c r="F149" s="26"/>
      <c r="G149" s="26"/>
      <c r="H149" s="27"/>
      <c r="I149" s="28"/>
    </row>
    <row r="150" spans="1:9" s="40" customFormat="1">
      <c r="A150" s="26"/>
      <c r="B150" s="26"/>
      <c r="C150" s="26"/>
      <c r="D150" s="26"/>
      <c r="E150" s="26"/>
      <c r="F150" s="26"/>
      <c r="G150" s="26"/>
      <c r="H150" s="27"/>
      <c r="I150" s="28"/>
    </row>
    <row r="151" spans="1:9" ht="12.75">
      <c r="A151" s="93" t="s">
        <v>77</v>
      </c>
      <c r="B151" s="93"/>
      <c r="C151" s="93"/>
      <c r="D151" s="93"/>
      <c r="E151" s="93"/>
      <c r="F151" s="93"/>
      <c r="G151" s="93"/>
      <c r="H151" s="93"/>
      <c r="I151" s="93"/>
    </row>
    <row r="152" spans="1:9" s="36" customFormat="1" ht="30.75" customHeight="1">
      <c r="A152" s="72" t="s">
        <v>33</v>
      </c>
      <c r="B152" s="73"/>
      <c r="C152" s="73"/>
      <c r="D152" s="74"/>
      <c r="E152" s="32" t="s">
        <v>34</v>
      </c>
      <c r="F152" s="54" t="s">
        <v>73</v>
      </c>
      <c r="G152" s="54"/>
      <c r="H152" s="56" t="s">
        <v>49</v>
      </c>
      <c r="I152" s="56"/>
    </row>
    <row r="153" spans="1:9" s="36" customFormat="1" ht="15" customHeight="1">
      <c r="A153" s="94" t="s">
        <v>68</v>
      </c>
      <c r="B153" s="95"/>
      <c r="C153" s="95"/>
      <c r="D153" s="96"/>
      <c r="E153" s="29" t="s">
        <v>55</v>
      </c>
      <c r="F153" s="55">
        <f>B5</f>
        <v>658344563.25</v>
      </c>
      <c r="G153" s="55"/>
      <c r="H153" s="57">
        <f>I5</f>
        <v>0</v>
      </c>
      <c r="I153" s="57"/>
    </row>
    <row r="154" spans="1:9">
      <c r="A154" s="34"/>
      <c r="B154" s="35"/>
      <c r="C154" s="35"/>
      <c r="D154" s="35"/>
      <c r="E154" s="26"/>
      <c r="F154" s="26"/>
      <c r="G154" s="26"/>
      <c r="H154" s="27"/>
      <c r="I154" s="28"/>
    </row>
    <row r="155" spans="1:9" ht="12.75">
      <c r="A155" s="93" t="s">
        <v>36</v>
      </c>
      <c r="B155" s="93"/>
      <c r="C155" s="93"/>
      <c r="D155" s="93"/>
      <c r="E155" s="93"/>
      <c r="F155" s="93"/>
      <c r="G155" s="93"/>
      <c r="H155" s="93"/>
      <c r="I155" s="93"/>
    </row>
    <row r="156" spans="1:9" ht="30.75" customHeight="1">
      <c r="A156" s="72" t="s">
        <v>33</v>
      </c>
      <c r="B156" s="73"/>
      <c r="C156" s="73"/>
      <c r="D156" s="74"/>
      <c r="E156" s="25" t="s">
        <v>34</v>
      </c>
      <c r="F156" s="54" t="s">
        <v>72</v>
      </c>
      <c r="G156" s="54"/>
      <c r="H156" s="106" t="s">
        <v>49</v>
      </c>
      <c r="I156" s="107"/>
    </row>
    <row r="157" spans="1:9" ht="42" customHeight="1">
      <c r="A157" s="97" t="s">
        <v>62</v>
      </c>
      <c r="B157" s="98"/>
      <c r="C157" s="98"/>
      <c r="D157" s="99"/>
      <c r="E157" s="29" t="s">
        <v>56</v>
      </c>
      <c r="F157" s="30" t="s">
        <v>35</v>
      </c>
      <c r="G157" s="44">
        <f>B59</f>
        <v>3125000000</v>
      </c>
      <c r="H157" s="47">
        <f>I59</f>
        <v>0</v>
      </c>
      <c r="I157" s="48"/>
    </row>
    <row r="158" spans="1:9" ht="22.5">
      <c r="A158" s="97" t="s">
        <v>66</v>
      </c>
      <c r="B158" s="98"/>
      <c r="C158" s="98"/>
      <c r="D158" s="99"/>
      <c r="E158" s="29" t="s">
        <v>57</v>
      </c>
      <c r="F158" s="30" t="s">
        <v>63</v>
      </c>
      <c r="G158" s="45">
        <f>H88</f>
        <v>1552853</v>
      </c>
      <c r="H158" s="47">
        <f>I89</f>
        <v>0</v>
      </c>
      <c r="I158" s="48"/>
    </row>
    <row r="159" spans="1:9" ht="22.5">
      <c r="A159" s="100"/>
      <c r="B159" s="101"/>
      <c r="C159" s="101"/>
      <c r="D159" s="102"/>
      <c r="E159" s="29" t="s">
        <v>58</v>
      </c>
      <c r="F159" s="30" t="s">
        <v>64</v>
      </c>
      <c r="G159" s="44">
        <f>H120</f>
        <v>3291722816.25</v>
      </c>
      <c r="H159" s="47">
        <f>I121</f>
        <v>0</v>
      </c>
      <c r="I159" s="48"/>
    </row>
    <row r="160" spans="1:9" ht="33.75">
      <c r="A160" s="103"/>
      <c r="B160" s="104"/>
      <c r="C160" s="104"/>
      <c r="D160" s="105"/>
      <c r="E160" s="29" t="s">
        <v>59</v>
      </c>
      <c r="F160" s="30" t="s">
        <v>65</v>
      </c>
      <c r="G160" s="45">
        <f>H145</f>
        <v>46283</v>
      </c>
      <c r="H160" s="47">
        <f>I146</f>
        <v>0</v>
      </c>
      <c r="I160" s="48"/>
    </row>
    <row r="161" spans="1:9" ht="15" customHeight="1">
      <c r="A161" s="108" t="s">
        <v>71</v>
      </c>
      <c r="B161" s="109"/>
      <c r="C161" s="109"/>
      <c r="D161" s="109"/>
      <c r="E161" s="109"/>
      <c r="F161" s="109"/>
      <c r="G161" s="110"/>
      <c r="H161" s="49">
        <f>SUM(H157:I160)</f>
        <v>0</v>
      </c>
      <c r="I161" s="49"/>
    </row>
    <row r="162" spans="1:9">
      <c r="A162" s="82" t="s">
        <v>37</v>
      </c>
      <c r="B162" s="82"/>
      <c r="C162" s="82"/>
      <c r="D162" s="82"/>
      <c r="E162" s="82"/>
      <c r="F162" s="82"/>
      <c r="G162" s="82"/>
      <c r="H162" s="82"/>
      <c r="I162" s="82"/>
    </row>
    <row r="163" spans="1:9">
      <c r="A163" s="75"/>
      <c r="B163" s="75"/>
      <c r="C163" s="75"/>
      <c r="D163" s="75"/>
      <c r="E163" s="75"/>
      <c r="F163" s="75"/>
      <c r="G163" s="75"/>
      <c r="H163" s="75"/>
      <c r="I163" s="75"/>
    </row>
    <row r="165" spans="1:9" ht="12.75">
      <c r="A165" s="86" t="s">
        <v>60</v>
      </c>
      <c r="B165" s="86"/>
      <c r="C165" s="86"/>
      <c r="D165" s="86"/>
      <c r="E165" s="86"/>
      <c r="F165" s="86"/>
      <c r="G165" s="86"/>
      <c r="H165" s="86"/>
      <c r="I165" s="86"/>
    </row>
    <row r="166" spans="1:9">
      <c r="A166" s="87">
        <f>H153+H161</f>
        <v>0</v>
      </c>
      <c r="B166" s="88"/>
      <c r="C166" s="88"/>
      <c r="D166" s="88"/>
      <c r="E166" s="88"/>
      <c r="F166" s="88"/>
      <c r="G166" s="88"/>
      <c r="H166" s="88"/>
      <c r="I166" s="89"/>
    </row>
    <row r="167" spans="1:9">
      <c r="A167" s="90"/>
      <c r="B167" s="91"/>
      <c r="C167" s="91"/>
      <c r="D167" s="91"/>
      <c r="E167" s="91"/>
      <c r="F167" s="91"/>
      <c r="G167" s="91"/>
      <c r="H167" s="91"/>
      <c r="I167" s="92"/>
    </row>
    <row r="171" spans="1:9" ht="12.75">
      <c r="A171" s="85" t="s">
        <v>74</v>
      </c>
      <c r="B171" s="85"/>
      <c r="C171" s="85"/>
      <c r="D171" s="85"/>
      <c r="E171" s="85"/>
      <c r="F171" s="85"/>
      <c r="G171" s="85"/>
      <c r="H171" s="85"/>
      <c r="I171" s="85"/>
    </row>
  </sheetData>
  <mergeCells count="52">
    <mergeCell ref="A171:I171"/>
    <mergeCell ref="A165:I165"/>
    <mergeCell ref="A166:I167"/>
    <mergeCell ref="A151:I151"/>
    <mergeCell ref="A162:I162"/>
    <mergeCell ref="A163:I163"/>
    <mergeCell ref="A155:I155"/>
    <mergeCell ref="A152:D152"/>
    <mergeCell ref="A153:D153"/>
    <mergeCell ref="A157:D157"/>
    <mergeCell ref="A158:D160"/>
    <mergeCell ref="F156:G156"/>
    <mergeCell ref="H156:I156"/>
    <mergeCell ref="A161:G161"/>
    <mergeCell ref="H157:I157"/>
    <mergeCell ref="H158:I158"/>
    <mergeCell ref="A6:I6"/>
    <mergeCell ref="A3:I3"/>
    <mergeCell ref="A4:C4"/>
    <mergeCell ref="D4:F4"/>
    <mergeCell ref="B5:C5"/>
    <mergeCell ref="D5:E5"/>
    <mergeCell ref="A57:I57"/>
    <mergeCell ref="A58:C58"/>
    <mergeCell ref="B59:C59"/>
    <mergeCell ref="A156:D156"/>
    <mergeCell ref="A22:I22"/>
    <mergeCell ref="A97:A98"/>
    <mergeCell ref="B97:D97"/>
    <mergeCell ref="E97:G97"/>
    <mergeCell ref="H97:I97"/>
    <mergeCell ref="D58:F58"/>
    <mergeCell ref="D59:E59"/>
    <mergeCell ref="A60:I60"/>
    <mergeCell ref="A146:G146"/>
    <mergeCell ref="A122:A123"/>
    <mergeCell ref="B122:D122"/>
    <mergeCell ref="E122:G122"/>
    <mergeCell ref="A64:I64"/>
    <mergeCell ref="B65:D65"/>
    <mergeCell ref="A65:A66"/>
    <mergeCell ref="E65:G65"/>
    <mergeCell ref="H65:I65"/>
    <mergeCell ref="H159:I159"/>
    <mergeCell ref="H160:I160"/>
    <mergeCell ref="H161:I161"/>
    <mergeCell ref="H122:I122"/>
    <mergeCell ref="A121:G121"/>
    <mergeCell ref="F152:G152"/>
    <mergeCell ref="F153:G153"/>
    <mergeCell ref="H152:I152"/>
    <mergeCell ref="H153:I153"/>
  </mergeCells>
  <dataValidations count="1">
    <dataValidation type="decimal" allowBlank="1" showInputMessage="1" showErrorMessage="1" sqref="C67:C87 F67:F87 C124:C144 F124:F144 C99:C119 F99:F119">
      <formula1>0</formula1>
      <formula2>99999999999999900</formula2>
    </dataValidation>
  </dataValidations>
  <pageMargins left="0.25" right="0.25" top="0.61458333333333337" bottom="0.66666666666666663" header="0.3" footer="0.3"/>
  <pageSetup paperSize="9" orientation="landscape" horizontalDpi="4294967294" verticalDpi="4294967294" r:id="rId1"/>
  <headerFooter>
    <oddHeader xml:space="preserve">&amp;C&amp;"Arial,Negrito"&amp;10ANEXO IX - PLANILHA DE PROPOSTA DE PREÇOS MODELO&amp;7
</oddHeader>
    <oddFooter>&amp;L&amp;"Arial,Normal"&amp;8Coordenador da CAF: Victor Hugo Costa Travassos da Rosa&amp;C&amp;"Arial,Normal"&amp;10 13/03/2018&amp;R&amp;"Arial,Normal"&amp;8&amp;P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kofatel</dc:creator>
  <cp:lastModifiedBy>Laercio-</cp:lastModifiedBy>
  <cp:lastPrinted>2018-01-23T13:02:57Z</cp:lastPrinted>
  <dcterms:created xsi:type="dcterms:W3CDTF">2017-08-09T21:03:30Z</dcterms:created>
  <dcterms:modified xsi:type="dcterms:W3CDTF">2018-03-17T10:07:34Z</dcterms:modified>
</cp:coreProperties>
</file>